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vasilenko001\Documents\Heather's misc\PTO Treasurer\"/>
    </mc:Choice>
  </mc:AlternateContent>
  <bookViews>
    <workbookView xWindow="345" yWindow="-75" windowWidth="22665" windowHeight="11940" activeTab="1"/>
  </bookViews>
  <sheets>
    <sheet name="2016-17 Budget inc-exp" sheetId="1" r:id="rId1"/>
    <sheet name="Expense Budget_2016-17" sheetId="2" r:id="rId2"/>
  </sheets>
  <definedNames>
    <definedName name="Budget_20122013">#REF!</definedName>
    <definedName name="_xlnm.Print_Area">#REF!</definedName>
    <definedName name="_xlnm.Print_Titles" localSheetId="1">'Expense Budget_2016-17'!$6:$7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4" i="2" l="1"/>
  <c r="D25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5" i="1"/>
  <c r="F25" i="1"/>
  <c r="D9" i="2"/>
  <c r="H9" i="2" s="1"/>
  <c r="D10" i="2"/>
  <c r="H10" i="2" s="1"/>
  <c r="D11" i="2"/>
  <c r="H11" i="2" s="1"/>
  <c r="D12" i="2"/>
  <c r="H12" i="2" s="1"/>
  <c r="D19" i="2"/>
  <c r="H19" i="2" s="1"/>
  <c r="D37" i="2"/>
  <c r="H37" i="2" s="1"/>
  <c r="D40" i="2"/>
  <c r="H40" i="2" s="1"/>
  <c r="D61" i="2"/>
  <c r="D69" i="2"/>
  <c r="H69" i="2" s="1"/>
  <c r="D75" i="2"/>
  <c r="H75" i="2" s="1"/>
  <c r="D77" i="2"/>
  <c r="D78" i="2"/>
  <c r="H78" i="2" s="1"/>
  <c r="D79" i="2"/>
  <c r="H79" i="2" s="1"/>
  <c r="D80" i="2"/>
  <c r="C82" i="2"/>
  <c r="C86" i="2" s="1"/>
  <c r="B82" i="2"/>
  <c r="B86" i="2" s="1"/>
  <c r="F82" i="2"/>
  <c r="H80" i="2"/>
  <c r="H77" i="2"/>
  <c r="H61" i="2"/>
  <c r="B42" i="1" l="1"/>
  <c r="D42" i="1" s="1"/>
  <c r="D45" i="1" s="1"/>
  <c r="D82" i="2"/>
  <c r="D86" i="2" s="1"/>
  <c r="B45" i="1" l="1"/>
  <c r="H82" i="2"/>
</calcChain>
</file>

<file path=xl/sharedStrings.xml><?xml version="1.0" encoding="utf-8"?>
<sst xmlns="http://schemas.openxmlformats.org/spreadsheetml/2006/main" count="126" uniqueCount="120">
  <si>
    <t xml:space="preserve">   DW Coordinator</t>
  </si>
  <si>
    <t xml:space="preserve">   HD Coordinator</t>
  </si>
  <si>
    <t xml:space="preserve">    3rd Grade Chicago World's Fair</t>
  </si>
  <si>
    <t xml:space="preserve">    Indoor Recess Supplies </t>
    <phoneticPr fontId="18" type="noConversion"/>
  </si>
  <si>
    <t xml:space="preserve">   SPR Coordinator</t>
  </si>
  <si>
    <t xml:space="preserve">   Ways and Means</t>
  </si>
  <si>
    <t xml:space="preserve">    Literature Appreciation</t>
  </si>
  <si>
    <t xml:space="preserve">    Parties (K through 2)</t>
  </si>
  <si>
    <t xml:space="preserve">     Explore the Arts Day </t>
    <phoneticPr fontId="18" type="noConversion"/>
  </si>
  <si>
    <t>Net Cash Flow</t>
  </si>
  <si>
    <t xml:space="preserve">  Increase/(Decrease)</t>
  </si>
  <si>
    <t xml:space="preserve">     Admin Assistant  &amp; Nurses Appreciation</t>
    <phoneticPr fontId="18" type="noConversion"/>
  </si>
  <si>
    <t xml:space="preserve">     Bus Driver Appreciation</t>
    <phoneticPr fontId="18" type="noConversion"/>
  </si>
  <si>
    <t xml:space="preserve">     Parent Education</t>
    <phoneticPr fontId="18" type="noConversion"/>
  </si>
  <si>
    <t xml:space="preserve">    Wright Citizen Award (quarterly)</t>
    <phoneticPr fontId="18" type="noConversion"/>
  </si>
  <si>
    <t xml:space="preserve">    (formerly Meet &amp; Greet and STAR Student)</t>
    <phoneticPr fontId="18" type="noConversion"/>
  </si>
  <si>
    <t xml:space="preserve">     Literature Appreciation</t>
    <phoneticPr fontId="18" type="noConversion"/>
  </si>
  <si>
    <t>Extra for Extracurricular Grant Program</t>
    <phoneticPr fontId="18" type="noConversion"/>
  </si>
  <si>
    <t>District Paid</t>
  </si>
  <si>
    <t>Total Budget</t>
  </si>
  <si>
    <t>Variance</t>
  </si>
  <si>
    <t>President</t>
  </si>
  <si>
    <t>Vice President</t>
  </si>
  <si>
    <t>Secretary / Communications</t>
  </si>
  <si>
    <t xml:space="preserve">     Insurance</t>
  </si>
  <si>
    <t xml:space="preserve">     Office supplies</t>
  </si>
  <si>
    <t xml:space="preserve">     Incorporation fees/ filing</t>
  </si>
  <si>
    <t xml:space="preserve">     Storage Fees</t>
  </si>
  <si>
    <t xml:space="preserve">     Back to School Bash</t>
  </si>
  <si>
    <t xml:space="preserve">     Custodian Appreciation</t>
  </si>
  <si>
    <t xml:space="preserve">     Welcome Back Break-Teachers</t>
  </si>
  <si>
    <t xml:space="preserve">     Conference Food for Teachers</t>
  </si>
  <si>
    <t xml:space="preserve">     Welcome Committee</t>
  </si>
  <si>
    <t xml:space="preserve">     NJHS Induction</t>
  </si>
  <si>
    <t xml:space="preserve">    Teacher Appreciation</t>
    <phoneticPr fontId="18" type="noConversion"/>
  </si>
  <si>
    <t xml:space="preserve">     8th Grade Graduation</t>
  </si>
  <si>
    <t xml:space="preserve">     Cultural Arts</t>
  </si>
  <si>
    <t xml:space="preserve">    Lighted Schoolhouse</t>
  </si>
  <si>
    <t xml:space="preserve">    Parties (5 parties and 6-8 treat days)</t>
  </si>
  <si>
    <t xml:space="preserve">    8th Grade Dance Committee</t>
  </si>
  <si>
    <t xml:space="preserve">        Dance</t>
  </si>
  <si>
    <t>District 103 PTO</t>
    <phoneticPr fontId="18" type="noConversion"/>
  </si>
  <si>
    <t>BUDGETED INCOME &amp; EXPENSES</t>
    <phoneticPr fontId="18" type="noConversion"/>
  </si>
  <si>
    <t>Expenses (PTO Funded only)</t>
  </si>
  <si>
    <t xml:space="preserve">    6th Grade Dance Lessons</t>
  </si>
  <si>
    <t xml:space="preserve">        Instructor fees (net against revenue)</t>
  </si>
  <si>
    <t xml:space="preserve">    5th Grade Fraction Café</t>
  </si>
  <si>
    <t xml:space="preserve">    5th Grade Colonial Days</t>
  </si>
  <si>
    <t xml:space="preserve">    Art Cart</t>
  </si>
  <si>
    <t xml:space="preserve">    Health &amp; Safety Events</t>
  </si>
  <si>
    <t xml:space="preserve">     5th Grade Guys' Event</t>
  </si>
  <si>
    <t xml:space="preserve">  Premier Partners</t>
    <phoneticPr fontId="18" type="noConversion"/>
  </si>
  <si>
    <t xml:space="preserve">     5th Grade Girls' Event</t>
  </si>
  <si>
    <t xml:space="preserve">Community Relations </t>
    <phoneticPr fontId="18" type="noConversion"/>
  </si>
  <si>
    <t xml:space="preserve">   Links to Learning</t>
  </si>
  <si>
    <t>Total Expense</t>
  </si>
  <si>
    <t xml:space="preserve">    4th Grade State Fair</t>
  </si>
  <si>
    <t>2015-16</t>
    <phoneticPr fontId="18" type="noConversion"/>
  </si>
  <si>
    <t>Budget</t>
    <phoneticPr fontId="18" type="noConversion"/>
  </si>
  <si>
    <t>PTO Paid</t>
  </si>
  <si>
    <t xml:space="preserve">    2nd Grade Native American Unit </t>
  </si>
  <si>
    <t>Ways and Means</t>
  </si>
  <si>
    <t xml:space="preserve">    Ways &amp; Means</t>
  </si>
  <si>
    <t>Membership</t>
  </si>
  <si>
    <t>Links to Learning</t>
  </si>
  <si>
    <t>Total expenses</t>
  </si>
  <si>
    <t>Prior Year Budget</t>
  </si>
  <si>
    <t>Difference:</t>
  </si>
  <si>
    <t xml:space="preserve">    Spring Fling</t>
  </si>
  <si>
    <t xml:space="preserve">     Boo Bash</t>
  </si>
  <si>
    <t xml:space="preserve">  Other</t>
  </si>
  <si>
    <t xml:space="preserve">  Camp Fair (net)</t>
  </si>
  <si>
    <t xml:space="preserve">     Filing fees - IL Charity Bureau</t>
  </si>
  <si>
    <t xml:space="preserve">        Invitation costs (net against revenue)</t>
  </si>
  <si>
    <r>
      <t>Treasurer</t>
    </r>
    <r>
      <rPr>
        <sz val="9"/>
        <rFont val="Arial"/>
        <family val="2"/>
      </rPr>
      <t xml:space="preserve"> </t>
    </r>
  </si>
  <si>
    <t xml:space="preserve">    Parties (3 &amp; 4) </t>
  </si>
  <si>
    <t>Cultural &amp; Fine Arts</t>
  </si>
  <si>
    <t>School District 103 PTO</t>
  </si>
  <si>
    <t xml:space="preserve">     Principal Appreciation</t>
    <phoneticPr fontId="18" type="noConversion"/>
  </si>
  <si>
    <t xml:space="preserve">     Chili Lunch </t>
    <phoneticPr fontId="18" type="noConversion"/>
  </si>
  <si>
    <t xml:space="preserve">    Jump Rope for Heart</t>
    <phoneticPr fontId="18" type="noConversion"/>
  </si>
  <si>
    <t xml:space="preserve">     Compilation &amp; Taxes (moving to biennial audit)</t>
    <phoneticPr fontId="18" type="noConversion"/>
  </si>
  <si>
    <t>Stretch Target</t>
  </si>
  <si>
    <t>Income</t>
  </si>
  <si>
    <t xml:space="preserve">  Membership</t>
  </si>
  <si>
    <t xml:space="preserve">  Pizza Lunch (net)</t>
  </si>
  <si>
    <t xml:space="preserve">  5K (net)</t>
  </si>
  <si>
    <t xml:space="preserve">  Book Fair (net)</t>
  </si>
  <si>
    <t>DW Vice President</t>
    <phoneticPr fontId="18" type="noConversion"/>
  </si>
  <si>
    <t>Half Day Vice President</t>
    <phoneticPr fontId="18" type="noConversion"/>
  </si>
  <si>
    <t>Sprague Vice President</t>
    <phoneticPr fontId="18" type="noConversion"/>
  </si>
  <si>
    <t xml:space="preserve">    7th Grade End of Year Party (Pizza)</t>
    <phoneticPr fontId="18" type="noConversion"/>
  </si>
  <si>
    <t xml:space="preserve">   $103 for 103</t>
  </si>
  <si>
    <t xml:space="preserve">  School Supplies (net)</t>
  </si>
  <si>
    <t xml:space="preserve">  8th Gr. Dance Tickets /Fundraisers</t>
  </si>
  <si>
    <t xml:space="preserve">  Directory Advertising</t>
  </si>
  <si>
    <t xml:space="preserve">  Spirit Wear (net)</t>
  </si>
  <si>
    <t xml:space="preserve">  Dance Lessons (net)</t>
  </si>
  <si>
    <t xml:space="preserve">  Interest</t>
  </si>
  <si>
    <t>Total Income</t>
  </si>
  <si>
    <t xml:space="preserve">   President</t>
  </si>
  <si>
    <t xml:space="preserve">Line Item Details </t>
    <phoneticPr fontId="18" type="noConversion"/>
  </si>
  <si>
    <t xml:space="preserve">   Membership</t>
    <phoneticPr fontId="18" type="noConversion"/>
  </si>
  <si>
    <t xml:space="preserve">   Vice President</t>
  </si>
  <si>
    <t xml:space="preserve">   Secretary/Communications</t>
  </si>
  <si>
    <t xml:space="preserve">   Treasurer</t>
  </si>
  <si>
    <t xml:space="preserve">   Community Relations</t>
  </si>
  <si>
    <t>Library Allocations</t>
    <phoneticPr fontId="18" type="noConversion"/>
  </si>
  <si>
    <t xml:space="preserve">   Library Allocations</t>
    <phoneticPr fontId="18" type="noConversion"/>
  </si>
  <si>
    <t xml:space="preserve">   Extracurricular Grant Program</t>
    <phoneticPr fontId="18" type="noConversion"/>
  </si>
  <si>
    <t xml:space="preserve">2016/2017 Budget  </t>
  </si>
  <si>
    <t>2016-17</t>
  </si>
  <si>
    <t xml:space="preserve">    Read Aloud Week</t>
  </si>
  <si>
    <t>2015/16 Budget</t>
  </si>
  <si>
    <t xml:space="preserve">     Winter Social (Half Day event)</t>
  </si>
  <si>
    <t xml:space="preserve">     Winter Social (Sprague event)</t>
  </si>
  <si>
    <t xml:space="preserve">     New teachers, staff 'gifts'</t>
  </si>
  <si>
    <t xml:space="preserve">     8th Grade Health Event</t>
  </si>
  <si>
    <t xml:space="preserve">     Community Life (Holiday Lunch, etc)</t>
  </si>
  <si>
    <t>2016/17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</si>
</sst>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u val="singleAccounting"/>
      <sz val="11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i/>
      <u val="singleAccounting"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5" fontId="3" fillId="0" borderId="0" xfId="0" applyNumberFormat="1" applyFont="1" applyFill="1" applyBorder="1" applyAlignment="1" applyProtection="1">
      <protection locked="0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protection locked="0"/>
    </xf>
    <xf numFmtId="165" fontId="4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5" fontId="8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quotePrefix="1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Font="1"/>
    <xf numFmtId="5" fontId="10" fillId="0" borderId="0" xfId="0" applyNumberFormat="1" applyFont="1"/>
    <xf numFmtId="5" fontId="1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11" fillId="0" borderId="0" xfId="0" applyFont="1" applyAlignment="1">
      <alignment horizontal="center"/>
    </xf>
    <xf numFmtId="164" fontId="10" fillId="0" borderId="0" xfId="2" applyNumberFormat="1" applyFont="1" applyFill="1" applyBorder="1" applyAlignment="1" applyProtection="1">
      <protection locked="0"/>
    </xf>
    <xf numFmtId="164" fontId="0" fillId="0" borderId="0" xfId="0" applyNumberFormat="1"/>
    <xf numFmtId="165" fontId="10" fillId="0" borderId="0" xfId="1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165" fontId="13" fillId="0" borderId="0" xfId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16" fillId="0" borderId="0" xfId="0" applyFont="1" applyAlignment="1">
      <alignment horizontal="center"/>
    </xf>
    <xf numFmtId="5" fontId="0" fillId="0" borderId="0" xfId="0" applyNumberFormat="1"/>
    <xf numFmtId="165" fontId="10" fillId="0" borderId="0" xfId="1" applyNumberFormat="1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10" fillId="0" borderId="0" xfId="2" applyNumberFormat="1" applyFont="1" applyFill="1"/>
    <xf numFmtId="164" fontId="7" fillId="0" borderId="0" xfId="2" applyNumberFormat="1" applyFont="1" applyFill="1"/>
    <xf numFmtId="165" fontId="0" fillId="0" borderId="0" xfId="1" applyNumberFormat="1" applyFont="1" applyFill="1"/>
    <xf numFmtId="0" fontId="16" fillId="0" borderId="0" xfId="0" applyFont="1"/>
    <xf numFmtId="0" fontId="5" fillId="0" borderId="0" xfId="0" applyFont="1"/>
    <xf numFmtId="166" fontId="16" fillId="0" borderId="0" xfId="0" applyNumberFormat="1" applyFont="1"/>
    <xf numFmtId="166" fontId="16" fillId="0" borderId="0" xfId="0" applyNumberFormat="1" applyFont="1" applyFill="1"/>
    <xf numFmtId="166" fontId="5" fillId="0" borderId="0" xfId="0" applyNumberFormat="1" applyFont="1"/>
    <xf numFmtId="0" fontId="19" fillId="0" borderId="0" xfId="0" applyFont="1"/>
    <xf numFmtId="0" fontId="5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1" applyNumberFormat="1" applyFont="1" applyFill="1"/>
    <xf numFmtId="165" fontId="7" fillId="0" borderId="0" xfId="1" applyNumberFormat="1" applyFont="1" applyFill="1"/>
    <xf numFmtId="0" fontId="7" fillId="0" borderId="0" xfId="0" applyFont="1" applyFill="1"/>
    <xf numFmtId="0" fontId="10" fillId="0" borderId="0" xfId="0" applyFont="1" applyFill="1" applyAlignment="1"/>
    <xf numFmtId="165" fontId="13" fillId="0" borderId="0" xfId="1" applyNumberFormat="1" applyFont="1" applyFill="1"/>
    <xf numFmtId="165" fontId="14" fillId="0" borderId="0" xfId="1" applyNumberFormat="1" applyFont="1" applyFill="1"/>
    <xf numFmtId="164" fontId="15" fillId="0" borderId="0" xfId="2" applyNumberFormat="1" applyFont="1" applyFill="1"/>
    <xf numFmtId="165" fontId="0" fillId="0" borderId="0" xfId="0" applyNumberFormat="1" applyFill="1"/>
    <xf numFmtId="0" fontId="5" fillId="0" borderId="0" xfId="0" quotePrefix="1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166" fontId="0" fillId="0" borderId="0" xfId="0" applyNumberFormat="1" applyFill="1"/>
    <xf numFmtId="165" fontId="0" fillId="0" borderId="0" xfId="1" applyNumberFormat="1" applyFont="1" applyBorder="1"/>
    <xf numFmtId="165" fontId="11" fillId="0" borderId="0" xfId="1" applyNumberFormat="1" applyFont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16" fillId="0" borderId="0" xfId="2" applyNumberFormat="1" applyFont="1" applyFill="1" applyBorder="1" applyAlignment="1" applyProtection="1">
      <alignment horizontal="center"/>
      <protection locked="0"/>
    </xf>
    <xf numFmtId="165" fontId="16" fillId="0" borderId="0" xfId="1" applyNumberFormat="1" applyFont="1" applyFill="1" applyBorder="1" applyAlignment="1" applyProtection="1">
      <alignment horizontal="center"/>
      <protection locked="0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5" fontId="16" fillId="0" borderId="0" xfId="0" applyNumberFormat="1" applyFont="1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/>
    <xf numFmtId="0" fontId="1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59"/>
  <sheetViews>
    <sheetView topLeftCell="A30" workbookViewId="0">
      <selection activeCell="B35" sqref="B35"/>
    </sheetView>
  </sheetViews>
  <sheetFormatPr defaultColWidth="8.85546875" defaultRowHeight="12.75" x14ac:dyDescent="0.2"/>
  <cols>
    <col min="1" max="1" width="37.7109375" style="15" bestFit="1" customWidth="1"/>
    <col min="2" max="2" width="17.42578125" bestFit="1" customWidth="1"/>
    <col min="3" max="3" width="3.140625" customWidth="1"/>
    <col min="4" max="4" width="17.42578125" customWidth="1"/>
    <col min="5" max="5" width="2.42578125" customWidth="1"/>
    <col min="6" max="6" width="17.42578125" customWidth="1"/>
    <col min="7" max="7" width="3.140625" customWidth="1"/>
    <col min="8" max="8" width="3.42578125" customWidth="1"/>
    <col min="9" max="9" width="11.140625" customWidth="1"/>
  </cols>
  <sheetData>
    <row r="1" spans="1:9" ht="18" x14ac:dyDescent="0.25">
      <c r="A1" s="49" t="s">
        <v>41</v>
      </c>
    </row>
    <row r="2" spans="1:9" ht="18" x14ac:dyDescent="0.25">
      <c r="A2" s="47" t="s">
        <v>42</v>
      </c>
    </row>
    <row r="3" spans="1:9" x14ac:dyDescent="0.2">
      <c r="A3"/>
    </row>
    <row r="4" spans="1:9" ht="18" x14ac:dyDescent="0.25">
      <c r="A4" s="37"/>
      <c r="B4" s="1"/>
      <c r="D4" s="1"/>
      <c r="E4" s="37"/>
      <c r="F4" s="37"/>
      <c r="H4" s="75"/>
      <c r="I4" s="75"/>
    </row>
    <row r="5" spans="1:9" x14ac:dyDescent="0.2">
      <c r="A5" s="50"/>
      <c r="B5" s="34"/>
      <c r="H5" s="43"/>
      <c r="I5" s="43"/>
    </row>
    <row r="6" spans="1:9" x14ac:dyDescent="0.2">
      <c r="H6" s="43"/>
      <c r="I6" s="48"/>
    </row>
    <row r="7" spans="1:9" ht="15" x14ac:dyDescent="0.2">
      <c r="A7" s="2"/>
      <c r="B7" s="3"/>
      <c r="D7" s="3" t="s">
        <v>82</v>
      </c>
      <c r="E7" s="3"/>
      <c r="F7" s="3"/>
      <c r="H7" s="43"/>
      <c r="I7" s="48"/>
    </row>
    <row r="8" spans="1:9" ht="15" x14ac:dyDescent="0.2">
      <c r="A8" s="2"/>
      <c r="B8" s="4" t="s">
        <v>119</v>
      </c>
      <c r="D8" s="4" t="s">
        <v>119</v>
      </c>
      <c r="E8" s="3"/>
      <c r="F8" s="50" t="s">
        <v>113</v>
      </c>
      <c r="H8" s="43"/>
      <c r="I8" s="48"/>
    </row>
    <row r="9" spans="1:9" ht="15.75" x14ac:dyDescent="0.25">
      <c r="A9" s="12" t="s">
        <v>83</v>
      </c>
      <c r="F9" s="62"/>
      <c r="H9" s="42"/>
      <c r="I9" s="42"/>
    </row>
    <row r="10" spans="1:9" ht="15" x14ac:dyDescent="0.2">
      <c r="A10" s="2" t="s">
        <v>84</v>
      </c>
      <c r="B10" s="5">
        <v>25000</v>
      </c>
      <c r="D10" s="6">
        <v>27500</v>
      </c>
      <c r="E10" s="6"/>
      <c r="F10" s="68">
        <v>25000</v>
      </c>
      <c r="H10" s="44"/>
      <c r="I10" s="44"/>
    </row>
    <row r="11" spans="1:9" ht="15" x14ac:dyDescent="0.2">
      <c r="A11" s="2" t="s">
        <v>85</v>
      </c>
      <c r="B11" s="7">
        <v>8500</v>
      </c>
      <c r="D11" s="8">
        <v>9500</v>
      </c>
      <c r="E11" s="8"/>
      <c r="F11" s="69">
        <v>12000</v>
      </c>
      <c r="H11" s="44"/>
      <c r="I11" s="44"/>
    </row>
    <row r="12" spans="1:9" s="38" customFormat="1" ht="15" x14ac:dyDescent="0.2">
      <c r="A12" s="2" t="s">
        <v>86</v>
      </c>
      <c r="B12" s="7">
        <v>10000</v>
      </c>
      <c r="D12" s="8">
        <v>12000</v>
      </c>
      <c r="E12" s="8"/>
      <c r="F12" s="69">
        <v>10000</v>
      </c>
      <c r="H12" s="45"/>
      <c r="I12" s="45"/>
    </row>
    <row r="13" spans="1:9" ht="15" x14ac:dyDescent="0.2">
      <c r="A13" s="2" t="s">
        <v>71</v>
      </c>
      <c r="B13" s="7">
        <v>10000</v>
      </c>
      <c r="C13" s="38"/>
      <c r="D13" s="8">
        <v>11000</v>
      </c>
      <c r="E13" s="8"/>
      <c r="F13" s="69">
        <v>0</v>
      </c>
      <c r="H13" s="44"/>
      <c r="I13" s="44"/>
    </row>
    <row r="14" spans="1:9" ht="15" x14ac:dyDescent="0.2">
      <c r="A14" s="2" t="s">
        <v>87</v>
      </c>
      <c r="B14" s="7">
        <v>5000</v>
      </c>
      <c r="C14" s="72"/>
      <c r="D14" s="7">
        <v>7000</v>
      </c>
      <c r="E14" s="8"/>
      <c r="F14" s="69">
        <v>5000</v>
      </c>
      <c r="H14" s="44"/>
      <c r="I14" s="44"/>
    </row>
    <row r="15" spans="1:9" ht="15" x14ac:dyDescent="0.2">
      <c r="A15" s="2" t="s">
        <v>92</v>
      </c>
      <c r="B15" s="7">
        <v>15000</v>
      </c>
      <c r="D15" s="8">
        <v>17000</v>
      </c>
      <c r="E15" s="8"/>
      <c r="F15" s="69">
        <v>15000</v>
      </c>
      <c r="H15" s="44"/>
      <c r="I15" s="44"/>
    </row>
    <row r="16" spans="1:9" ht="15" x14ac:dyDescent="0.2">
      <c r="A16" s="2" t="s">
        <v>93</v>
      </c>
      <c r="B16" s="7">
        <v>7500</v>
      </c>
      <c r="C16" s="38"/>
      <c r="D16" s="8">
        <v>10000</v>
      </c>
      <c r="E16" s="8"/>
      <c r="F16" s="69">
        <v>7500</v>
      </c>
      <c r="H16" s="44"/>
      <c r="I16" s="44"/>
    </row>
    <row r="17" spans="1:9" ht="15" x14ac:dyDescent="0.2">
      <c r="A17" s="2" t="s">
        <v>51</v>
      </c>
      <c r="B17" s="7">
        <v>5000</v>
      </c>
      <c r="D17" s="8">
        <v>7000</v>
      </c>
      <c r="E17" s="8"/>
      <c r="F17" s="69">
        <v>5000</v>
      </c>
      <c r="H17" s="44"/>
      <c r="I17" s="44"/>
    </row>
    <row r="18" spans="1:9" ht="15" x14ac:dyDescent="0.2">
      <c r="A18" s="2" t="s">
        <v>94</v>
      </c>
      <c r="B18" s="7">
        <v>5000</v>
      </c>
      <c r="D18" s="8">
        <v>5000</v>
      </c>
      <c r="E18" s="8"/>
      <c r="F18" s="69">
        <v>5000</v>
      </c>
      <c r="H18" s="44"/>
      <c r="I18" s="44"/>
    </row>
    <row r="19" spans="1:9" ht="15" x14ac:dyDescent="0.2">
      <c r="A19" s="2" t="s">
        <v>95</v>
      </c>
      <c r="B19" s="7">
        <v>3000</v>
      </c>
      <c r="D19" s="8">
        <v>5000</v>
      </c>
      <c r="E19" s="8"/>
      <c r="F19" s="69">
        <v>3000</v>
      </c>
      <c r="H19" s="44"/>
      <c r="I19" s="44"/>
    </row>
    <row r="20" spans="1:9" ht="15" x14ac:dyDescent="0.2">
      <c r="A20" s="2" t="s">
        <v>96</v>
      </c>
      <c r="B20" s="7">
        <v>3500</v>
      </c>
      <c r="D20" s="8">
        <v>4000</v>
      </c>
      <c r="E20" s="8"/>
      <c r="F20" s="69">
        <v>4000</v>
      </c>
      <c r="H20" s="44"/>
      <c r="I20" s="44"/>
    </row>
    <row r="21" spans="1:9" ht="15" x14ac:dyDescent="0.2">
      <c r="A21" s="2" t="s">
        <v>97</v>
      </c>
      <c r="B21" s="7">
        <v>1000</v>
      </c>
      <c r="D21" s="8">
        <v>1100</v>
      </c>
      <c r="E21" s="8"/>
      <c r="F21" s="69">
        <v>900</v>
      </c>
      <c r="H21" s="44"/>
      <c r="I21" s="44"/>
    </row>
    <row r="22" spans="1:9" ht="15" x14ac:dyDescent="0.2">
      <c r="A22" s="2" t="s">
        <v>70</v>
      </c>
      <c r="B22" s="7">
        <v>500</v>
      </c>
      <c r="D22" s="8">
        <v>700</v>
      </c>
      <c r="E22" s="8"/>
      <c r="F22" s="69">
        <v>1500</v>
      </c>
      <c r="H22" s="44"/>
      <c r="I22" s="44"/>
    </row>
    <row r="23" spans="1:9" ht="17.25" x14ac:dyDescent="0.35">
      <c r="A23" s="2" t="s">
        <v>98</v>
      </c>
      <c r="B23" s="9">
        <v>150</v>
      </c>
      <c r="D23" s="10">
        <v>150</v>
      </c>
      <c r="E23" s="10"/>
      <c r="F23" s="70">
        <v>150</v>
      </c>
      <c r="H23" s="44"/>
      <c r="I23" s="44"/>
    </row>
    <row r="24" spans="1:9" ht="15" x14ac:dyDescent="0.2">
      <c r="A24" s="2"/>
      <c r="B24" s="11"/>
      <c r="D24" s="6"/>
      <c r="E24" s="6"/>
      <c r="F24" s="71"/>
      <c r="H24" s="44"/>
      <c r="I24" s="44"/>
    </row>
    <row r="25" spans="1:9" ht="15.75" x14ac:dyDescent="0.25">
      <c r="A25" s="12" t="s">
        <v>99</v>
      </c>
      <c r="B25" s="13">
        <f>SUM(B10:B24)</f>
        <v>99150</v>
      </c>
      <c r="D25" s="13">
        <f>SUM(D10:D24)</f>
        <v>116950</v>
      </c>
      <c r="E25" s="13"/>
      <c r="F25" s="68">
        <f>SUM(F10:F24)</f>
        <v>94050</v>
      </c>
      <c r="H25" s="46"/>
      <c r="I25" s="46"/>
    </row>
    <row r="26" spans="1:9" ht="15" x14ac:dyDescent="0.2">
      <c r="A26" s="2"/>
      <c r="B26" s="38"/>
    </row>
    <row r="27" spans="1:9" ht="15.75" x14ac:dyDescent="0.25">
      <c r="A27" s="12" t="s">
        <v>43</v>
      </c>
      <c r="B27" s="38"/>
    </row>
    <row r="28" spans="1:9" ht="15" x14ac:dyDescent="0.2">
      <c r="A28" s="2" t="s">
        <v>100</v>
      </c>
      <c r="B28" s="6">
        <f>'Expense Budget_2016-17'!B9</f>
        <v>1300</v>
      </c>
      <c r="D28" s="6"/>
      <c r="E28" s="6"/>
      <c r="F28" s="6"/>
    </row>
    <row r="29" spans="1:9" ht="15" x14ac:dyDescent="0.2">
      <c r="A29" s="2" t="s">
        <v>103</v>
      </c>
      <c r="B29" s="8">
        <f>'Expense Budget_2016-17'!B10:B10</f>
        <v>600</v>
      </c>
      <c r="D29" s="8"/>
      <c r="E29" s="8"/>
      <c r="F29" s="8"/>
    </row>
    <row r="30" spans="1:9" ht="15" x14ac:dyDescent="0.2">
      <c r="A30" s="2" t="s">
        <v>104</v>
      </c>
      <c r="B30" s="8">
        <f>'Expense Budget_2016-17'!B11</f>
        <v>500</v>
      </c>
      <c r="D30" s="8"/>
      <c r="E30" s="8"/>
      <c r="F30" s="8"/>
    </row>
    <row r="31" spans="1:9" ht="15" x14ac:dyDescent="0.2">
      <c r="A31" s="2" t="s">
        <v>105</v>
      </c>
      <c r="B31" s="8">
        <f>SUM('Expense Budget_2016-17'!B13:B18)</f>
        <v>5400</v>
      </c>
      <c r="D31" s="8"/>
      <c r="E31" s="8"/>
      <c r="F31" s="8"/>
    </row>
    <row r="32" spans="1:9" ht="15" x14ac:dyDescent="0.2">
      <c r="A32" s="2" t="s">
        <v>106</v>
      </c>
      <c r="B32" s="8">
        <f>SUM('Expense Budget_2016-17'!B19:B34)</f>
        <v>9400</v>
      </c>
      <c r="D32" s="8"/>
      <c r="E32" s="8"/>
      <c r="F32" s="8"/>
    </row>
    <row r="33" spans="1:6" ht="15" x14ac:dyDescent="0.2">
      <c r="A33" s="2" t="s">
        <v>0</v>
      </c>
      <c r="B33" s="8">
        <f>SUM('Expense Budget_2016-17'!B40:B59)</f>
        <v>13775</v>
      </c>
      <c r="D33" s="8"/>
      <c r="E33" s="8"/>
      <c r="F33" s="8"/>
    </row>
    <row r="34" spans="1:6" ht="15" x14ac:dyDescent="0.2">
      <c r="A34" s="2" t="s">
        <v>1</v>
      </c>
      <c r="B34" s="8">
        <f>SUM('Expense Budget_2016-17'!B61:B68)</f>
        <v>2325</v>
      </c>
      <c r="D34" s="8"/>
      <c r="E34" s="8"/>
      <c r="F34" s="8"/>
    </row>
    <row r="35" spans="1:6" ht="15" x14ac:dyDescent="0.2">
      <c r="A35" s="2" t="s">
        <v>4</v>
      </c>
      <c r="B35" s="8">
        <f>SUM('Expense Budget_2016-17'!B69:B74)</f>
        <v>3050</v>
      </c>
      <c r="D35" s="8"/>
      <c r="E35" s="8"/>
      <c r="F35" s="8"/>
    </row>
    <row r="36" spans="1:6" ht="15" x14ac:dyDescent="0.2">
      <c r="A36" s="2" t="s">
        <v>5</v>
      </c>
      <c r="B36" s="8">
        <f>'Expense Budget_2016-17'!B76</f>
        <v>100</v>
      </c>
      <c r="D36" s="8"/>
      <c r="E36" s="8"/>
      <c r="F36" s="8"/>
    </row>
    <row r="37" spans="1:6" ht="15" x14ac:dyDescent="0.2">
      <c r="A37" s="2" t="s">
        <v>102</v>
      </c>
      <c r="B37" s="8">
        <f>'Expense Budget_2016-17'!B77</f>
        <v>3000</v>
      </c>
      <c r="D37" s="8"/>
      <c r="E37" s="8"/>
      <c r="F37" s="8"/>
    </row>
    <row r="38" spans="1:6" ht="15" x14ac:dyDescent="0.2">
      <c r="A38" s="2" t="s">
        <v>108</v>
      </c>
      <c r="B38" s="8">
        <f>'Expense Budget_2016-17'!B78</f>
        <v>4000</v>
      </c>
      <c r="D38" s="8"/>
      <c r="E38" s="8"/>
      <c r="F38" s="8"/>
    </row>
    <row r="39" spans="1:6" ht="15" x14ac:dyDescent="0.2">
      <c r="A39" s="2" t="s">
        <v>109</v>
      </c>
      <c r="B39" s="8">
        <f>'Expense Budget_2016-17'!B79</f>
        <v>6000</v>
      </c>
      <c r="D39" s="8"/>
      <c r="E39" s="8"/>
      <c r="F39" s="8"/>
    </row>
    <row r="40" spans="1:6" ht="17.25" x14ac:dyDescent="0.35">
      <c r="A40" s="2" t="s">
        <v>54</v>
      </c>
      <c r="B40" s="10">
        <f>'Expense Budget_2016-17'!B80</f>
        <v>10000</v>
      </c>
      <c r="D40" s="10"/>
      <c r="E40" s="10"/>
      <c r="F40" s="10"/>
    </row>
    <row r="41" spans="1:6" ht="15" x14ac:dyDescent="0.2">
      <c r="A41" s="2"/>
      <c r="B41" s="8"/>
      <c r="D41" s="8"/>
      <c r="E41" s="8"/>
      <c r="F41" s="8"/>
    </row>
    <row r="42" spans="1:6" ht="15.75" x14ac:dyDescent="0.25">
      <c r="A42" s="12" t="s">
        <v>55</v>
      </c>
      <c r="B42" s="14">
        <f>SUM(B28:B40)</f>
        <v>59450</v>
      </c>
      <c r="D42" s="14">
        <f>B42</f>
        <v>59450</v>
      </c>
      <c r="E42" s="14"/>
      <c r="F42" s="14"/>
    </row>
    <row r="43" spans="1:6" ht="15" x14ac:dyDescent="0.2">
      <c r="B43" s="2"/>
      <c r="D43" s="2"/>
      <c r="E43" s="2"/>
      <c r="F43" s="2"/>
    </row>
    <row r="44" spans="1:6" ht="15.75" x14ac:dyDescent="0.25">
      <c r="A44" s="12" t="s">
        <v>9</v>
      </c>
      <c r="B44" s="12"/>
      <c r="D44" s="12"/>
      <c r="E44" s="12"/>
      <c r="F44" s="12"/>
    </row>
    <row r="45" spans="1:6" ht="15.75" x14ac:dyDescent="0.25">
      <c r="A45" s="16" t="s">
        <v>10</v>
      </c>
      <c r="B45" s="33">
        <f>B25-B42</f>
        <v>39700</v>
      </c>
      <c r="D45" s="33">
        <f>D25-D42</f>
        <v>57500</v>
      </c>
      <c r="E45" s="33"/>
      <c r="F45" s="33"/>
    </row>
    <row r="47" spans="1:6" x14ac:dyDescent="0.2">
      <c r="A47" s="17"/>
      <c r="B47" s="27"/>
    </row>
    <row r="48" spans="1:6" x14ac:dyDescent="0.2">
      <c r="A48" s="18"/>
      <c r="B48" s="35"/>
    </row>
    <row r="49" spans="1:6" ht="14.25" x14ac:dyDescent="0.2">
      <c r="A49" s="19"/>
      <c r="B49" s="20"/>
      <c r="D49" s="20"/>
      <c r="E49" s="20"/>
      <c r="F49" s="20"/>
    </row>
    <row r="50" spans="1:6" ht="14.25" x14ac:dyDescent="0.2">
      <c r="A50" s="19"/>
      <c r="B50" s="21"/>
      <c r="D50" s="21"/>
      <c r="E50" s="21"/>
      <c r="F50" s="21"/>
    </row>
    <row r="51" spans="1:6" ht="14.25" x14ac:dyDescent="0.2">
      <c r="A51" s="19"/>
      <c r="B51" s="21"/>
      <c r="D51" s="21"/>
      <c r="E51" s="21"/>
      <c r="F51" s="21"/>
    </row>
    <row r="52" spans="1:6" ht="14.25" x14ac:dyDescent="0.2">
      <c r="B52" s="20"/>
      <c r="D52" s="20"/>
      <c r="E52" s="20"/>
      <c r="F52" s="20"/>
    </row>
    <row r="55" spans="1:6" x14ac:dyDescent="0.2">
      <c r="B55" s="22"/>
      <c r="D55" s="22"/>
      <c r="E55" s="22"/>
      <c r="F55" s="22"/>
    </row>
    <row r="59" spans="1:6" x14ac:dyDescent="0.2">
      <c r="B59" s="15"/>
      <c r="D59" s="15"/>
      <c r="E59" s="15"/>
      <c r="F59" s="15"/>
    </row>
  </sheetData>
  <mergeCells count="1">
    <mergeCell ref="H4:I4"/>
  </mergeCells>
  <phoneticPr fontId="18" type="noConversion"/>
  <pageMargins left="0.7" right="0.7" top="0.75" bottom="0.75" header="0.3" footer="0.3"/>
  <pageSetup scale="81" orientation="portrait" horizontalDpi="4294967292" verticalDpi="4294967292" r:id="rId1"/>
  <ignoredErrors>
    <ignoredError sqref="B28:B30 B33 B35:B42 D42 B25:F25 B45:D45" unlockedFormula="1"/>
    <ignoredError sqref="B31:B32 B34" formulaRange="1" unlocked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146"/>
  <sheetViews>
    <sheetView tabSelected="1" topLeftCell="A62" zoomScaleNormal="100" zoomScalePageLayoutView="145" workbookViewId="0">
      <selection activeCell="J70" sqref="J70"/>
    </sheetView>
  </sheetViews>
  <sheetFormatPr defaultColWidth="8.85546875" defaultRowHeight="12.75" x14ac:dyDescent="0.2"/>
  <cols>
    <col min="1" max="1" width="42.140625" style="38" customWidth="1"/>
    <col min="2" max="2" width="15.7109375" style="38" customWidth="1"/>
    <col min="3" max="4" width="15.7109375" customWidth="1"/>
    <col min="5" max="5" width="2" customWidth="1"/>
    <col min="6" max="6" width="8" customWidth="1"/>
    <col min="7" max="7" width="2" customWidth="1"/>
    <col min="8" max="8" width="9.7109375" bestFit="1" customWidth="1"/>
  </cols>
  <sheetData>
    <row r="1" spans="1:11" ht="18" x14ac:dyDescent="0.25">
      <c r="B1" s="37" t="s">
        <v>77</v>
      </c>
      <c r="C1" s="32"/>
      <c r="D1" s="32"/>
      <c r="E1" s="32"/>
      <c r="F1" s="37"/>
      <c r="G1" s="37"/>
      <c r="H1" s="37"/>
      <c r="I1" s="32"/>
      <c r="J1" s="32"/>
      <c r="K1" s="32"/>
    </row>
    <row r="2" spans="1:11" ht="18" x14ac:dyDescent="0.25">
      <c r="B2" s="37" t="s">
        <v>110</v>
      </c>
      <c r="C2" s="32"/>
      <c r="D2" s="32"/>
      <c r="E2" s="32"/>
      <c r="F2" s="37"/>
      <c r="G2" s="37"/>
      <c r="H2" s="37"/>
      <c r="I2" s="32"/>
      <c r="J2" s="32"/>
      <c r="K2" s="32"/>
    </row>
    <row r="3" spans="1:11" ht="18" x14ac:dyDescent="0.25">
      <c r="B3" s="37" t="s">
        <v>101</v>
      </c>
      <c r="C3" s="32"/>
      <c r="D3" s="32"/>
      <c r="E3" s="32"/>
      <c r="F3" s="37"/>
      <c r="G3" s="37"/>
      <c r="H3" s="37"/>
      <c r="I3" s="32"/>
      <c r="J3" s="32"/>
      <c r="K3" s="32"/>
    </row>
    <row r="4" spans="1:11" ht="18" x14ac:dyDescent="0.25">
      <c r="B4" s="37"/>
      <c r="H4" s="60"/>
    </row>
    <row r="5" spans="1:11" x14ac:dyDescent="0.2">
      <c r="H5" s="60"/>
    </row>
    <row r="6" spans="1:11" x14ac:dyDescent="0.2">
      <c r="B6" s="72" t="s">
        <v>111</v>
      </c>
      <c r="C6" s="23" t="s">
        <v>111</v>
      </c>
      <c r="D6" s="23" t="s">
        <v>111</v>
      </c>
      <c r="E6" s="23"/>
      <c r="F6" s="23" t="s">
        <v>57</v>
      </c>
      <c r="G6" s="23"/>
      <c r="H6" s="64"/>
    </row>
    <row r="7" spans="1:11" x14ac:dyDescent="0.2">
      <c r="B7" s="74" t="s">
        <v>59</v>
      </c>
      <c r="C7" s="25" t="s">
        <v>18</v>
      </c>
      <c r="D7" s="25" t="s">
        <v>19</v>
      </c>
      <c r="F7" s="25" t="s">
        <v>58</v>
      </c>
      <c r="G7" s="25"/>
      <c r="H7" s="65" t="s">
        <v>20</v>
      </c>
    </row>
    <row r="8" spans="1:11" ht="15" x14ac:dyDescent="0.2">
      <c r="A8" s="2"/>
      <c r="B8" s="41"/>
      <c r="C8" s="24"/>
      <c r="D8" s="24"/>
      <c r="H8" s="60"/>
    </row>
    <row r="9" spans="1:11" s="38" customFormat="1" ht="15.75" x14ac:dyDescent="0.25">
      <c r="A9" s="12" t="s">
        <v>21</v>
      </c>
      <c r="B9" s="26">
        <v>1300</v>
      </c>
      <c r="C9" s="39"/>
      <c r="D9" s="40">
        <f>B9+C9</f>
        <v>1300</v>
      </c>
      <c r="F9" s="38">
        <v>1000</v>
      </c>
      <c r="H9" s="66">
        <f>D9-F9</f>
        <v>300</v>
      </c>
      <c r="J9" s="73"/>
    </row>
    <row r="10" spans="1:11" s="38" customFormat="1" ht="15.75" x14ac:dyDescent="0.25">
      <c r="A10" s="12" t="s">
        <v>22</v>
      </c>
      <c r="B10" s="28">
        <v>600</v>
      </c>
      <c r="C10" s="51"/>
      <c r="D10" s="40">
        <f>B10+C10</f>
        <v>600</v>
      </c>
      <c r="F10" s="38">
        <v>600</v>
      </c>
      <c r="H10" s="66">
        <f t="shared" ref="H10:H69" si="0">D10-F10</f>
        <v>0</v>
      </c>
    </row>
    <row r="11" spans="1:11" s="38" customFormat="1" ht="15.75" x14ac:dyDescent="0.25">
      <c r="A11" s="12" t="s">
        <v>23</v>
      </c>
      <c r="B11" s="28">
        <v>500</v>
      </c>
      <c r="C11" s="51"/>
      <c r="D11" s="40">
        <f>B11+C11</f>
        <v>500</v>
      </c>
      <c r="F11" s="38">
        <v>500</v>
      </c>
      <c r="H11" s="66">
        <f t="shared" si="0"/>
        <v>0</v>
      </c>
    </row>
    <row r="12" spans="1:11" s="38" customFormat="1" ht="15.75" x14ac:dyDescent="0.25">
      <c r="A12" s="12" t="s">
        <v>74</v>
      </c>
      <c r="B12" s="51"/>
      <c r="C12" s="51"/>
      <c r="D12" s="40">
        <f>SUM(B13:B18)</f>
        <v>5400</v>
      </c>
      <c r="F12" s="38">
        <v>7200</v>
      </c>
      <c r="H12" s="66">
        <f t="shared" si="0"/>
        <v>-1800</v>
      </c>
    </row>
    <row r="13" spans="1:11" s="38" customFormat="1" ht="15.75" x14ac:dyDescent="0.25">
      <c r="A13" s="29" t="s">
        <v>81</v>
      </c>
      <c r="B13" s="28">
        <v>3000</v>
      </c>
      <c r="C13" s="51"/>
      <c r="D13" s="52"/>
      <c r="H13" s="66"/>
    </row>
    <row r="14" spans="1:11" s="38" customFormat="1" ht="15.75" x14ac:dyDescent="0.25">
      <c r="A14" s="29" t="s">
        <v>24</v>
      </c>
      <c r="B14" s="28">
        <v>700</v>
      </c>
      <c r="C14" s="51"/>
      <c r="D14" s="52"/>
      <c r="H14" s="66"/>
    </row>
    <row r="15" spans="1:11" s="38" customFormat="1" ht="15.75" x14ac:dyDescent="0.25">
      <c r="A15" s="29" t="s">
        <v>72</v>
      </c>
      <c r="B15" s="28">
        <v>15</v>
      </c>
      <c r="C15" s="51"/>
      <c r="D15" s="52"/>
      <c r="H15" s="66"/>
    </row>
    <row r="16" spans="1:11" s="38" customFormat="1" ht="15.75" x14ac:dyDescent="0.25">
      <c r="A16" s="29" t="s">
        <v>25</v>
      </c>
      <c r="B16" s="28">
        <v>150</v>
      </c>
      <c r="C16" s="51"/>
      <c r="D16" s="52"/>
      <c r="H16" s="66"/>
    </row>
    <row r="17" spans="1:10" s="38" customFormat="1" ht="15.75" x14ac:dyDescent="0.25">
      <c r="A17" s="29" t="s">
        <v>26</v>
      </c>
      <c r="B17" s="28">
        <v>35</v>
      </c>
      <c r="C17" s="51"/>
      <c r="D17" s="52"/>
      <c r="H17" s="66"/>
    </row>
    <row r="18" spans="1:10" s="38" customFormat="1" ht="15.75" x14ac:dyDescent="0.25">
      <c r="A18" s="29" t="s">
        <v>27</v>
      </c>
      <c r="B18" s="28">
        <v>1500</v>
      </c>
      <c r="C18" s="51"/>
      <c r="D18" s="52"/>
      <c r="H18" s="66"/>
    </row>
    <row r="19" spans="1:10" s="38" customFormat="1" ht="15.75" x14ac:dyDescent="0.25">
      <c r="A19" s="12" t="s">
        <v>53</v>
      </c>
      <c r="B19" s="51">
        <v>500</v>
      </c>
      <c r="C19" s="51"/>
      <c r="D19" s="52">
        <f>SUM(B19:C36)</f>
        <v>10700</v>
      </c>
      <c r="F19" s="38">
        <v>8750</v>
      </c>
      <c r="H19" s="66">
        <f t="shared" si="0"/>
        <v>1950</v>
      </c>
      <c r="J19" s="73"/>
    </row>
    <row r="20" spans="1:10" s="38" customFormat="1" ht="15.75" x14ac:dyDescent="0.25">
      <c r="A20" s="29" t="s">
        <v>28</v>
      </c>
      <c r="B20" s="28">
        <v>250</v>
      </c>
      <c r="C20" s="51"/>
      <c r="D20" s="52"/>
      <c r="H20" s="66"/>
    </row>
    <row r="21" spans="1:10" s="38" customFormat="1" ht="15.75" x14ac:dyDescent="0.25">
      <c r="A21" s="29" t="s">
        <v>115</v>
      </c>
      <c r="B21" s="28">
        <v>200</v>
      </c>
      <c r="C21" s="51"/>
      <c r="D21" s="52"/>
      <c r="H21" s="66"/>
      <c r="J21" s="73"/>
    </row>
    <row r="22" spans="1:10" s="38" customFormat="1" ht="15.75" x14ac:dyDescent="0.25">
      <c r="A22" s="29" t="s">
        <v>114</v>
      </c>
      <c r="B22" s="28">
        <v>500</v>
      </c>
      <c r="C22" s="51"/>
      <c r="D22" s="52"/>
      <c r="H22" s="66"/>
      <c r="J22" s="73"/>
    </row>
    <row r="23" spans="1:10" s="38" customFormat="1" ht="15.75" x14ac:dyDescent="0.25">
      <c r="A23" s="29" t="s">
        <v>78</v>
      </c>
      <c r="B23" s="28">
        <v>200</v>
      </c>
      <c r="C23" s="51"/>
      <c r="D23" s="52"/>
      <c r="H23" s="66"/>
    </row>
    <row r="24" spans="1:10" s="38" customFormat="1" ht="15.75" x14ac:dyDescent="0.25">
      <c r="A24" s="29" t="s">
        <v>11</v>
      </c>
      <c r="B24" s="28">
        <v>250</v>
      </c>
      <c r="C24" s="51"/>
      <c r="D24" s="52"/>
      <c r="H24" s="66"/>
    </row>
    <row r="25" spans="1:10" s="38" customFormat="1" ht="15.75" x14ac:dyDescent="0.25">
      <c r="A25" s="29" t="s">
        <v>29</v>
      </c>
      <c r="B25" s="28">
        <v>200</v>
      </c>
      <c r="C25" s="51"/>
      <c r="D25" s="52"/>
      <c r="H25" s="66"/>
    </row>
    <row r="26" spans="1:10" s="38" customFormat="1" ht="15.75" x14ac:dyDescent="0.25">
      <c r="A26" s="29" t="s">
        <v>12</v>
      </c>
      <c r="B26" s="28">
        <v>100</v>
      </c>
      <c r="C26" s="51"/>
      <c r="D26" s="52"/>
      <c r="H26" s="66"/>
    </row>
    <row r="27" spans="1:10" s="38" customFormat="1" ht="15.75" x14ac:dyDescent="0.25">
      <c r="A27" s="29" t="s">
        <v>116</v>
      </c>
      <c r="B27" s="28">
        <v>250</v>
      </c>
      <c r="C27" s="51"/>
      <c r="D27" s="52"/>
      <c r="H27" s="66"/>
    </row>
    <row r="28" spans="1:10" s="38" customFormat="1" ht="15.75" x14ac:dyDescent="0.25">
      <c r="A28" s="29" t="s">
        <v>30</v>
      </c>
      <c r="B28" s="28">
        <v>500</v>
      </c>
      <c r="C28" s="51"/>
      <c r="D28" s="52"/>
      <c r="H28" s="66"/>
    </row>
    <row r="29" spans="1:10" s="38" customFormat="1" ht="15.75" x14ac:dyDescent="0.25">
      <c r="A29" s="29" t="s">
        <v>31</v>
      </c>
      <c r="B29" s="28">
        <v>500</v>
      </c>
      <c r="C29" s="51"/>
      <c r="D29" s="52"/>
      <c r="H29" s="66"/>
    </row>
    <row r="30" spans="1:10" s="38" customFormat="1" ht="15.75" x14ac:dyDescent="0.25">
      <c r="A30" s="29" t="s">
        <v>118</v>
      </c>
      <c r="B30" s="28">
        <v>1500</v>
      </c>
      <c r="C30" s="51"/>
      <c r="D30" s="52"/>
      <c r="H30" s="66"/>
      <c r="J30" s="73"/>
    </row>
    <row r="31" spans="1:10" s="38" customFormat="1" ht="15.75" x14ac:dyDescent="0.25">
      <c r="A31" s="29" t="s">
        <v>79</v>
      </c>
      <c r="B31" s="28">
        <v>300</v>
      </c>
      <c r="C31" s="51"/>
      <c r="D31" s="52"/>
      <c r="H31" s="66"/>
    </row>
    <row r="32" spans="1:10" s="38" customFormat="1" ht="15.75" x14ac:dyDescent="0.25">
      <c r="A32" s="29" t="s">
        <v>32</v>
      </c>
      <c r="B32" s="28">
        <v>500</v>
      </c>
      <c r="C32" s="28"/>
      <c r="D32" s="52"/>
      <c r="H32" s="66"/>
    </row>
    <row r="33" spans="1:8" s="38" customFormat="1" ht="15.75" x14ac:dyDescent="0.25">
      <c r="A33" s="29" t="s">
        <v>69</v>
      </c>
      <c r="B33" s="28">
        <v>400</v>
      </c>
      <c r="C33" s="28"/>
      <c r="D33" s="52"/>
      <c r="H33" s="66"/>
    </row>
    <row r="34" spans="1:8" s="38" customFormat="1" ht="15.75" x14ac:dyDescent="0.25">
      <c r="A34" s="29" t="s">
        <v>13</v>
      </c>
      <c r="B34" s="28">
        <v>3250</v>
      </c>
      <c r="C34" s="28">
        <v>500</v>
      </c>
      <c r="D34" s="52"/>
      <c r="H34" s="66"/>
    </row>
    <row r="35" spans="1:8" s="38" customFormat="1" ht="15.75" x14ac:dyDescent="0.25">
      <c r="A35" s="29" t="s">
        <v>33</v>
      </c>
      <c r="B35" s="51"/>
      <c r="C35" s="28">
        <v>100</v>
      </c>
      <c r="D35" s="52"/>
      <c r="H35" s="66"/>
    </row>
    <row r="36" spans="1:8" s="38" customFormat="1" ht="15.75" x14ac:dyDescent="0.25">
      <c r="A36" s="29" t="s">
        <v>35</v>
      </c>
      <c r="B36" s="51"/>
      <c r="C36" s="28">
        <v>700</v>
      </c>
      <c r="D36" s="52"/>
      <c r="H36" s="66"/>
    </row>
    <row r="37" spans="1:8" s="38" customFormat="1" ht="15.75" x14ac:dyDescent="0.25">
      <c r="A37" s="12" t="s">
        <v>76</v>
      </c>
      <c r="B37" s="51"/>
      <c r="C37" s="28"/>
      <c r="D37" s="52">
        <f>SUM(B38:C39)</f>
        <v>20500</v>
      </c>
      <c r="F37" s="38">
        <v>20500</v>
      </c>
      <c r="H37" s="66">
        <f>D37-F37</f>
        <v>0</v>
      </c>
    </row>
    <row r="38" spans="1:8" s="38" customFormat="1" ht="15.75" x14ac:dyDescent="0.25">
      <c r="A38" s="29" t="s">
        <v>36</v>
      </c>
      <c r="B38" s="51"/>
      <c r="C38" s="28">
        <v>15000</v>
      </c>
      <c r="D38" s="52"/>
      <c r="H38" s="66"/>
    </row>
    <row r="39" spans="1:8" s="38" customFormat="1" ht="15.75" x14ac:dyDescent="0.25">
      <c r="A39" s="29" t="s">
        <v>8</v>
      </c>
      <c r="B39" s="51"/>
      <c r="C39" s="28">
        <v>5500</v>
      </c>
      <c r="D39" s="52"/>
      <c r="H39" s="66"/>
    </row>
    <row r="40" spans="1:8" s="38" customFormat="1" ht="15.75" x14ac:dyDescent="0.25">
      <c r="A40" s="53" t="s">
        <v>88</v>
      </c>
      <c r="B40" s="51">
        <v>350</v>
      </c>
      <c r="C40" s="51"/>
      <c r="D40" s="52">
        <f>SUM(B40:C60)</f>
        <v>20075</v>
      </c>
      <c r="F40" s="38">
        <v>20075</v>
      </c>
      <c r="H40" s="66">
        <f t="shared" si="0"/>
        <v>0</v>
      </c>
    </row>
    <row r="41" spans="1:8" s="38" customFormat="1" ht="15.75" x14ac:dyDescent="0.25">
      <c r="A41" s="29" t="s">
        <v>37</v>
      </c>
      <c r="B41" s="28">
        <v>500</v>
      </c>
      <c r="C41" s="51"/>
      <c r="D41" s="52"/>
      <c r="H41" s="66"/>
    </row>
    <row r="42" spans="1:8" s="38" customFormat="1" ht="15.75" x14ac:dyDescent="0.25">
      <c r="A42" s="29" t="s">
        <v>68</v>
      </c>
      <c r="B42" s="28">
        <v>350</v>
      </c>
      <c r="C42" s="51"/>
      <c r="D42" s="52"/>
      <c r="H42" s="66"/>
    </row>
    <row r="43" spans="1:8" s="38" customFormat="1" ht="15.75" x14ac:dyDescent="0.25">
      <c r="A43" s="29" t="s">
        <v>38</v>
      </c>
      <c r="B43" s="28">
        <v>1250</v>
      </c>
      <c r="C43" s="51"/>
      <c r="D43" s="52"/>
      <c r="H43" s="66"/>
    </row>
    <row r="44" spans="1:8" s="38" customFormat="1" ht="15.75" x14ac:dyDescent="0.25">
      <c r="A44" s="29" t="s">
        <v>14</v>
      </c>
      <c r="B44" s="28">
        <v>1350</v>
      </c>
      <c r="C44" s="36"/>
      <c r="D44" s="52"/>
      <c r="H44" s="66"/>
    </row>
    <row r="45" spans="1:8" s="38" customFormat="1" ht="15.75" x14ac:dyDescent="0.25">
      <c r="A45" s="29" t="s">
        <v>15</v>
      </c>
      <c r="B45" s="28"/>
      <c r="C45" s="36"/>
      <c r="D45" s="52"/>
      <c r="H45" s="66"/>
    </row>
    <row r="46" spans="1:8" s="38" customFormat="1" ht="15.75" x14ac:dyDescent="0.25">
      <c r="A46" s="29" t="s">
        <v>91</v>
      </c>
      <c r="B46" s="28">
        <v>675</v>
      </c>
      <c r="C46" s="36"/>
      <c r="D46" s="52"/>
      <c r="H46" s="66"/>
    </row>
    <row r="47" spans="1:8" s="38" customFormat="1" ht="15.75" x14ac:dyDescent="0.25">
      <c r="A47" s="29" t="s">
        <v>34</v>
      </c>
      <c r="B47" s="28">
        <v>1300</v>
      </c>
      <c r="C47" s="36"/>
      <c r="D47" s="52"/>
      <c r="H47" s="66"/>
    </row>
    <row r="48" spans="1:8" s="38" customFormat="1" ht="15.75" x14ac:dyDescent="0.25">
      <c r="A48" s="30" t="s">
        <v>39</v>
      </c>
      <c r="B48" s="28"/>
      <c r="C48" s="51"/>
      <c r="D48" s="52"/>
      <c r="H48" s="66"/>
    </row>
    <row r="49" spans="1:8" s="38" customFormat="1" ht="15.75" x14ac:dyDescent="0.25">
      <c r="A49" s="29" t="s">
        <v>40</v>
      </c>
      <c r="B49" s="28">
        <v>8000</v>
      </c>
      <c r="C49" s="51"/>
      <c r="D49" s="52"/>
      <c r="H49" s="66"/>
    </row>
    <row r="50" spans="1:8" s="38" customFormat="1" ht="15.75" x14ac:dyDescent="0.25">
      <c r="A50" s="30" t="s">
        <v>44</v>
      </c>
      <c r="B50" s="28"/>
      <c r="C50" s="51"/>
      <c r="D50" s="52"/>
      <c r="H50" s="66"/>
    </row>
    <row r="51" spans="1:8" s="38" customFormat="1" ht="15.75" x14ac:dyDescent="0.25">
      <c r="A51" s="29" t="s">
        <v>45</v>
      </c>
      <c r="B51" s="28">
        <v>0</v>
      </c>
      <c r="C51" s="51"/>
      <c r="D51" s="52"/>
      <c r="H51" s="66"/>
    </row>
    <row r="52" spans="1:8" s="38" customFormat="1" ht="15.75" x14ac:dyDescent="0.25">
      <c r="A52" s="29" t="s">
        <v>73</v>
      </c>
      <c r="B52" s="28">
        <v>0</v>
      </c>
      <c r="C52" s="51"/>
      <c r="D52" s="52"/>
      <c r="H52" s="66"/>
    </row>
    <row r="53" spans="1:8" s="38" customFormat="1" ht="15.75" x14ac:dyDescent="0.25">
      <c r="A53" s="54" t="s">
        <v>46</v>
      </c>
      <c r="B53" s="51"/>
      <c r="C53" s="51">
        <v>850</v>
      </c>
      <c r="D53" s="52"/>
      <c r="H53" s="66"/>
    </row>
    <row r="54" spans="1:8" s="38" customFormat="1" ht="15.75" x14ac:dyDescent="0.25">
      <c r="A54" s="54" t="s">
        <v>47</v>
      </c>
      <c r="B54" s="51"/>
      <c r="C54" s="51">
        <v>1250</v>
      </c>
      <c r="D54" s="52"/>
      <c r="H54" s="66"/>
    </row>
    <row r="55" spans="1:8" s="38" customFormat="1" ht="15.75" x14ac:dyDescent="0.25">
      <c r="A55" s="54" t="s">
        <v>48</v>
      </c>
      <c r="B55" s="51"/>
      <c r="C55" s="51">
        <v>500</v>
      </c>
      <c r="D55" s="52"/>
      <c r="H55" s="66"/>
    </row>
    <row r="56" spans="1:8" s="38" customFormat="1" ht="15.75" x14ac:dyDescent="0.25">
      <c r="A56" s="30" t="s">
        <v>49</v>
      </c>
      <c r="B56" s="28"/>
      <c r="C56" s="51"/>
      <c r="D56" s="52"/>
      <c r="H56" s="66"/>
    </row>
    <row r="57" spans="1:8" s="38" customFormat="1" ht="15.75" x14ac:dyDescent="0.25">
      <c r="A57" s="29" t="s">
        <v>50</v>
      </c>
      <c r="B57" s="51"/>
      <c r="C57" s="28">
        <v>800</v>
      </c>
      <c r="D57" s="52"/>
      <c r="H57" s="66"/>
    </row>
    <row r="58" spans="1:8" s="38" customFormat="1" ht="15.75" x14ac:dyDescent="0.25">
      <c r="A58" s="29" t="s">
        <v>52</v>
      </c>
      <c r="B58" s="51"/>
      <c r="C58" s="28">
        <v>800</v>
      </c>
      <c r="D58" s="52"/>
      <c r="H58" s="66"/>
    </row>
    <row r="59" spans="1:8" s="38" customFormat="1" ht="15.75" x14ac:dyDescent="0.25">
      <c r="A59" s="29" t="s">
        <v>117</v>
      </c>
      <c r="B59" s="51"/>
      <c r="C59" s="28">
        <v>1600</v>
      </c>
      <c r="D59" s="52"/>
      <c r="H59" s="66"/>
    </row>
    <row r="60" spans="1:8" s="38" customFormat="1" ht="15.75" x14ac:dyDescent="0.25">
      <c r="A60" s="30" t="s">
        <v>16</v>
      </c>
      <c r="B60" s="51"/>
      <c r="C60" s="28">
        <v>500</v>
      </c>
      <c r="D60" s="52"/>
      <c r="H60" s="66"/>
    </row>
    <row r="61" spans="1:8" s="38" customFormat="1" ht="15.75" x14ac:dyDescent="0.25">
      <c r="A61" s="53" t="s">
        <v>89</v>
      </c>
      <c r="B61" s="51">
        <v>250</v>
      </c>
      <c r="C61" s="51"/>
      <c r="D61" s="52">
        <f>SUM(B61:C68)</f>
        <v>5825</v>
      </c>
      <c r="F61" s="38">
        <v>5275</v>
      </c>
      <c r="H61" s="66">
        <f t="shared" si="0"/>
        <v>550</v>
      </c>
    </row>
    <row r="62" spans="1:8" s="38" customFormat="1" ht="15.75" x14ac:dyDescent="0.25">
      <c r="A62" s="29" t="s">
        <v>75</v>
      </c>
      <c r="B62" s="51">
        <v>1300</v>
      </c>
      <c r="C62" s="51"/>
      <c r="D62" s="52"/>
      <c r="H62" s="66"/>
    </row>
    <row r="63" spans="1:8" s="38" customFormat="1" ht="15.75" x14ac:dyDescent="0.25">
      <c r="A63" s="54" t="s">
        <v>34</v>
      </c>
      <c r="B63" s="51">
        <v>700</v>
      </c>
      <c r="C63" s="51"/>
      <c r="D63" s="52"/>
      <c r="H63" s="66"/>
    </row>
    <row r="64" spans="1:8" s="38" customFormat="1" ht="15.75" x14ac:dyDescent="0.25">
      <c r="A64" s="54" t="s">
        <v>80</v>
      </c>
      <c r="B64" s="51">
        <v>75</v>
      </c>
      <c r="C64" s="51"/>
      <c r="D64" s="52"/>
      <c r="H64" s="66"/>
    </row>
    <row r="65" spans="1:8" s="38" customFormat="1" ht="15.75" x14ac:dyDescent="0.25">
      <c r="A65" s="54" t="s">
        <v>2</v>
      </c>
      <c r="B65" s="51"/>
      <c r="C65" s="51">
        <v>1200</v>
      </c>
      <c r="D65" s="52"/>
      <c r="H65" s="66"/>
    </row>
    <row r="66" spans="1:8" s="38" customFormat="1" ht="15.75" x14ac:dyDescent="0.25">
      <c r="A66" s="54" t="s">
        <v>56</v>
      </c>
      <c r="B66" s="51"/>
      <c r="C66" s="51">
        <v>1300</v>
      </c>
      <c r="D66" s="52"/>
      <c r="H66" s="66"/>
    </row>
    <row r="67" spans="1:8" s="38" customFormat="1" ht="15.75" x14ac:dyDescent="0.25">
      <c r="A67" s="54" t="s">
        <v>3</v>
      </c>
      <c r="B67" s="51"/>
      <c r="C67" s="51">
        <v>500</v>
      </c>
      <c r="D67" s="52"/>
      <c r="H67" s="66"/>
    </row>
    <row r="68" spans="1:8" s="38" customFormat="1" ht="15.75" x14ac:dyDescent="0.25">
      <c r="A68" s="54" t="s">
        <v>6</v>
      </c>
      <c r="B68" s="51"/>
      <c r="C68" s="51">
        <v>500</v>
      </c>
      <c r="D68" s="52"/>
      <c r="H68" s="66"/>
    </row>
    <row r="69" spans="1:8" s="38" customFormat="1" ht="15.75" x14ac:dyDescent="0.25">
      <c r="A69" s="53" t="s">
        <v>90</v>
      </c>
      <c r="B69" s="51">
        <v>250</v>
      </c>
      <c r="C69" s="51"/>
      <c r="D69" s="52">
        <f>SUM(B69:C74)</f>
        <v>4300</v>
      </c>
      <c r="F69" s="38">
        <v>3850</v>
      </c>
      <c r="H69" s="66">
        <f t="shared" si="0"/>
        <v>450</v>
      </c>
    </row>
    <row r="70" spans="1:8" s="38" customFormat="1" ht="15.75" x14ac:dyDescent="0.25">
      <c r="A70" s="29" t="s">
        <v>7</v>
      </c>
      <c r="B70" s="51">
        <v>1600</v>
      </c>
      <c r="C70" s="51"/>
      <c r="D70" s="52"/>
      <c r="H70" s="66"/>
    </row>
    <row r="71" spans="1:8" s="38" customFormat="1" ht="15.75" x14ac:dyDescent="0.25">
      <c r="A71" s="29" t="s">
        <v>34</v>
      </c>
      <c r="B71" s="51">
        <v>1000</v>
      </c>
      <c r="C71" s="51"/>
      <c r="D71" s="52"/>
      <c r="H71" s="66"/>
    </row>
    <row r="72" spans="1:8" s="38" customFormat="1" ht="15.75" x14ac:dyDescent="0.25">
      <c r="A72" s="29" t="s">
        <v>112</v>
      </c>
      <c r="B72" s="51">
        <v>200</v>
      </c>
      <c r="C72" s="51"/>
      <c r="D72" s="52"/>
      <c r="H72" s="66"/>
    </row>
    <row r="73" spans="1:8" s="38" customFormat="1" ht="15.75" x14ac:dyDescent="0.25">
      <c r="A73" s="54" t="s">
        <v>60</v>
      </c>
      <c r="B73" s="51"/>
      <c r="C73" s="51">
        <v>750</v>
      </c>
      <c r="D73" s="52"/>
      <c r="H73" s="66"/>
    </row>
    <row r="74" spans="1:8" s="38" customFormat="1" ht="15.75" x14ac:dyDescent="0.25">
      <c r="A74" s="54" t="s">
        <v>6</v>
      </c>
      <c r="B74" s="51"/>
      <c r="C74" s="51">
        <v>500</v>
      </c>
      <c r="D74" s="52"/>
      <c r="H74" s="66"/>
    </row>
    <row r="75" spans="1:8" s="38" customFormat="1" ht="15.75" x14ac:dyDescent="0.25">
      <c r="A75" s="53" t="s">
        <v>61</v>
      </c>
      <c r="B75" s="51"/>
      <c r="C75" s="51"/>
      <c r="D75" s="52">
        <f>B76</f>
        <v>100</v>
      </c>
      <c r="F75" s="38">
        <v>100</v>
      </c>
      <c r="H75" s="66">
        <f t="shared" ref="H75:H82" si="1">D75-F75</f>
        <v>0</v>
      </c>
    </row>
    <row r="76" spans="1:8" s="38" customFormat="1" ht="15.75" x14ac:dyDescent="0.25">
      <c r="A76" s="29" t="s">
        <v>62</v>
      </c>
      <c r="B76" s="28">
        <v>100</v>
      </c>
      <c r="C76" s="51"/>
      <c r="D76" s="52"/>
      <c r="H76" s="66"/>
    </row>
    <row r="77" spans="1:8" s="38" customFormat="1" ht="15.75" x14ac:dyDescent="0.25">
      <c r="A77" s="12" t="s">
        <v>63</v>
      </c>
      <c r="B77" s="51">
        <v>3000</v>
      </c>
      <c r="C77" s="28"/>
      <c r="D77" s="52">
        <f>B77</f>
        <v>3000</v>
      </c>
      <c r="F77" s="38">
        <v>3000</v>
      </c>
      <c r="H77" s="66">
        <f t="shared" si="1"/>
        <v>0</v>
      </c>
    </row>
    <row r="78" spans="1:8" s="38" customFormat="1" ht="15.75" x14ac:dyDescent="0.25">
      <c r="A78" s="12" t="s">
        <v>107</v>
      </c>
      <c r="B78" s="28">
        <v>4000</v>
      </c>
      <c r="C78" s="51"/>
      <c r="D78" s="52">
        <f>B78</f>
        <v>4000</v>
      </c>
      <c r="F78" s="38">
        <v>4000</v>
      </c>
      <c r="H78" s="66">
        <f t="shared" si="1"/>
        <v>0</v>
      </c>
    </row>
    <row r="79" spans="1:8" s="38" customFormat="1" ht="15.75" x14ac:dyDescent="0.25">
      <c r="A79" s="12" t="s">
        <v>17</v>
      </c>
      <c r="B79" s="28">
        <v>6000</v>
      </c>
      <c r="C79" s="51"/>
      <c r="D79" s="52">
        <f>B79</f>
        <v>6000</v>
      </c>
      <c r="F79" s="38">
        <v>6000</v>
      </c>
      <c r="H79" s="66">
        <f t="shared" si="1"/>
        <v>0</v>
      </c>
    </row>
    <row r="80" spans="1:8" s="38" customFormat="1" ht="20.25" x14ac:dyDescent="0.55000000000000004">
      <c r="A80" s="12" t="s">
        <v>64</v>
      </c>
      <c r="B80" s="31">
        <v>10000</v>
      </c>
      <c r="C80" s="55">
        <v>0</v>
      </c>
      <c r="D80" s="56">
        <f>B80</f>
        <v>10000</v>
      </c>
      <c r="F80" s="38">
        <v>10000</v>
      </c>
      <c r="H80" s="66">
        <f t="shared" si="1"/>
        <v>0</v>
      </c>
    </row>
    <row r="81" spans="1:8" s="38" customFormat="1" ht="15.75" x14ac:dyDescent="0.25">
      <c r="B81" s="41"/>
      <c r="C81" s="41"/>
      <c r="D81" s="52"/>
      <c r="H81" s="66"/>
    </row>
    <row r="82" spans="1:8" s="38" customFormat="1" ht="18" x14ac:dyDescent="0.4">
      <c r="A82" s="53" t="s">
        <v>65</v>
      </c>
      <c r="B82" s="57">
        <f>SUM(B9:B80)</f>
        <v>59450</v>
      </c>
      <c r="C82" s="57">
        <f>SUM(C9:C80)</f>
        <v>32850</v>
      </c>
      <c r="D82" s="57">
        <f>SUM(D9:D80)</f>
        <v>92300</v>
      </c>
      <c r="F82" s="63">
        <f>SUM(F9:F80)</f>
        <v>90850</v>
      </c>
      <c r="H82" s="66">
        <f t="shared" si="1"/>
        <v>1450</v>
      </c>
    </row>
    <row r="83" spans="1:8" s="38" customFormat="1" x14ac:dyDescent="0.2">
      <c r="H83" s="67"/>
    </row>
    <row r="84" spans="1:8" s="38" customFormat="1" ht="14.25" x14ac:dyDescent="0.2">
      <c r="A84" s="38" t="s">
        <v>66</v>
      </c>
      <c r="B84" s="28">
        <v>58000</v>
      </c>
      <c r="C84" s="28">
        <v>32850</v>
      </c>
      <c r="D84" s="58">
        <f>B84+C84</f>
        <v>90850</v>
      </c>
      <c r="H84" s="61"/>
    </row>
    <row r="85" spans="1:8" s="38" customFormat="1" x14ac:dyDescent="0.2">
      <c r="H85" s="61"/>
    </row>
    <row r="86" spans="1:8" s="38" customFormat="1" x14ac:dyDescent="0.2">
      <c r="A86" s="38" t="s">
        <v>67</v>
      </c>
      <c r="B86" s="58">
        <f>B82-B84</f>
        <v>1450</v>
      </c>
      <c r="C86" s="58">
        <f t="shared" ref="C86:D86" si="2">C82-C84</f>
        <v>0</v>
      </c>
      <c r="D86" s="58">
        <f t="shared" si="2"/>
        <v>1450</v>
      </c>
      <c r="H86" s="61"/>
    </row>
    <row r="87" spans="1:8" s="38" customFormat="1" x14ac:dyDescent="0.2">
      <c r="B87" s="58"/>
      <c r="C87" s="58"/>
      <c r="D87" s="58"/>
    </row>
    <row r="88" spans="1:8" s="38" customFormat="1" x14ac:dyDescent="0.2">
      <c r="A88" s="59"/>
    </row>
    <row r="89" spans="1:8" s="38" customFormat="1" x14ac:dyDescent="0.2"/>
    <row r="90" spans="1:8" s="38" customFormat="1" x14ac:dyDescent="0.2"/>
    <row r="91" spans="1:8" s="38" customFormat="1" x14ac:dyDescent="0.2"/>
    <row r="92" spans="1:8" s="38" customFormat="1" x14ac:dyDescent="0.2"/>
    <row r="93" spans="1:8" s="38" customFormat="1" x14ac:dyDescent="0.2"/>
    <row r="94" spans="1:8" s="38" customFormat="1" x14ac:dyDescent="0.2"/>
    <row r="95" spans="1:8" s="38" customFormat="1" x14ac:dyDescent="0.2"/>
    <row r="96" spans="1:8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</sheetData>
  <phoneticPr fontId="18" type="noConversion"/>
  <pageMargins left="0.45" right="0.45" top="0.5" bottom="0.5" header="0.3" footer="0.3"/>
  <pageSetup scale="89" fitToHeight="0" orientation="portrait" r:id="rId1"/>
  <ignoredErrors>
    <ignoredError sqref="D1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2016-17 Budget inc-exp</vt:lpstr>
      <vt:lpstr>Expense Budget_2016-17</vt:lpstr>
      <vt:lpstr>'Expense Budget_2016-17'!Print_Titles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Heather Vasilenko</cp:lastModifiedBy>
  <cp:lastPrinted>2016-03-17T23:53:39Z</cp:lastPrinted>
  <dcterms:created xsi:type="dcterms:W3CDTF">2012-04-10T02:13:52Z</dcterms:created>
  <dcterms:modified xsi:type="dcterms:W3CDTF">2016-07-13T03:25:02Z</dcterms:modified>
</cp:coreProperties>
</file>